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96" activeTab="1"/>
  </bookViews>
  <sheets>
    <sheet name="Calculator" sheetId="1" r:id="rId1"/>
    <sheet name="Reference Dose Chart" sheetId="2" r:id="rId2"/>
  </sheets>
  <definedNames>
    <definedName name="_xlnm.Print_Area" localSheetId="0">Calculator!$A$1:$G$28</definedName>
    <definedName name="_xlnm.Print_Area" localSheetId="1">'Reference Dose Chart'!$A$1:$C$38</definedName>
    <definedName name="Eggs">'Reference Dose Chart'!$A$3:$A$16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/>
  <c r="B24" i="1"/>
  <c r="B25" i="1"/>
  <c r="B21" i="1"/>
  <c r="B19" i="1"/>
  <c r="D19" i="1"/>
  <c r="E19" i="1" s="1"/>
  <c r="D22" i="1" l="1"/>
  <c r="E22" i="1" s="1"/>
  <c r="D23" i="1"/>
  <c r="E23" i="1" s="1"/>
  <c r="D24" i="1"/>
  <c r="E24" i="1" s="1"/>
  <c r="D25" i="1"/>
  <c r="E25" i="1" s="1"/>
  <c r="D21" i="1"/>
  <c r="E21" i="1" s="1"/>
  <c r="C19" i="1" l="1"/>
  <c r="F19" i="1" s="1"/>
  <c r="G19" i="1" s="1"/>
  <c r="C22" i="1" l="1"/>
  <c r="C24" i="1"/>
  <c r="F24" i="1" s="1"/>
  <c r="G24" i="1" s="1"/>
  <c r="C23" i="1"/>
  <c r="F23" i="1" s="1"/>
  <c r="G23" i="1" s="1"/>
  <c r="C25" i="1"/>
  <c r="C21" i="1"/>
  <c r="F21" i="1" l="1"/>
  <c r="G21" i="1" s="1"/>
  <c r="F22" i="1"/>
  <c r="G22" i="1" s="1"/>
  <c r="F25" i="1"/>
  <c r="G25" i="1" s="1"/>
</calcChain>
</file>

<file path=xl/sharedStrings.xml><?xml version="1.0" encoding="utf-8"?>
<sst xmlns="http://schemas.openxmlformats.org/spreadsheetml/2006/main" count="71" uniqueCount="57">
  <si>
    <t>Cereals containing gluten (i.e. wheat, rye, barley, oats, spelt, kamut and their hybridised stains)</t>
  </si>
  <si>
    <t>Eggs</t>
  </si>
  <si>
    <t>Fish</t>
  </si>
  <si>
    <t>Peanuts</t>
  </si>
  <si>
    <t>Soya beans</t>
  </si>
  <si>
    <t>Milk (including lactose)</t>
  </si>
  <si>
    <t xml:space="preserve">Sesame Seed </t>
  </si>
  <si>
    <t>DO NOT MOVE THIS TABLE - USED AS A DROP DOWN REFERENCE</t>
  </si>
  <si>
    <t>Table 1. Allergen Information</t>
  </si>
  <si>
    <t>Table 2. Decision</t>
  </si>
  <si>
    <t>Example</t>
  </si>
  <si>
    <t>Evaluation #1</t>
  </si>
  <si>
    <t>Evaluation #2</t>
  </si>
  <si>
    <t>Evaluation #3</t>
  </si>
  <si>
    <t>Evaluation #4</t>
  </si>
  <si>
    <t>Evaluation #5</t>
  </si>
  <si>
    <t>Outcome #1</t>
  </si>
  <si>
    <t>Outcome #2</t>
  </si>
  <si>
    <t>Outcome #3</t>
  </si>
  <si>
    <t>Outcome #4</t>
  </si>
  <si>
    <t>Outcome #5</t>
  </si>
  <si>
    <t>Mustard</t>
  </si>
  <si>
    <t>(use drop down in BLUE cells to select allergen AND enter values in YELLOW fields)</t>
  </si>
  <si>
    <r>
      <t xml:space="preserve">(PINK cells will be auto-filled </t>
    </r>
    <r>
      <rPr>
        <u/>
        <sz val="11"/>
        <color theme="1"/>
        <rFont val="Calibri"/>
        <family val="2"/>
        <scheme val="minor"/>
      </rPr>
      <t>do not enter anything below)</t>
    </r>
  </si>
  <si>
    <t>Ingredient</t>
  </si>
  <si>
    <t>Allergen of Concern</t>
  </si>
  <si>
    <t>Cumin</t>
  </si>
  <si>
    <t>Typical ingredient content of a meal (g)</t>
  </si>
  <si>
    <t>List of EU Allergens according to Food Information for Consumers Regulation  EU 1169/2011</t>
  </si>
  <si>
    <t>Cereals containing gluten</t>
  </si>
  <si>
    <t>Crustaceans (e.g. shrimp, crab, prawn, lobster)</t>
  </si>
  <si>
    <t>Crustaceans</t>
  </si>
  <si>
    <t>Cashew nut</t>
  </si>
  <si>
    <t>Milk including lactose</t>
  </si>
  <si>
    <t>Nuts</t>
  </si>
  <si>
    <t>Celery including celeriac</t>
  </si>
  <si>
    <t>Lupin products</t>
  </si>
  <si>
    <t>Molluscs &amp; products</t>
  </si>
  <si>
    <t>Nuts (i.e. almond, hazelnut, walnut, cashew, pecans, Brazil, pistachio, macadamia and Queensland nuts)</t>
  </si>
  <si>
    <t>List of EU Allergens above with additional detail : INFORMATION ONLY</t>
  </si>
  <si>
    <t>Lupin &amp; products</t>
  </si>
  <si>
    <t>Number of portions in a meal</t>
  </si>
  <si>
    <t>Quantity of Ingredient consumed in one meal portion (g)</t>
  </si>
  <si>
    <t>Test Result - Allergen Protein in Ingredient : (mg/kg = ppm)</t>
  </si>
  <si>
    <t>Sulphur dioxide and sulphites</t>
  </si>
  <si>
    <t>Must be declared if &gt;10 ppm added SO2</t>
  </si>
  <si>
    <t>Sulphur dioxide and sulphites at concentrations of more than 10mg/kg or mg/l</t>
  </si>
  <si>
    <t>Vital 2 Recommendations : Reference Dose  (mg protein)</t>
  </si>
  <si>
    <t>Vital 2 Recommendations &amp; Commentary</t>
  </si>
  <si>
    <t>No Vital 2 reference dose set, hence set to ZERO</t>
  </si>
  <si>
    <t>No Vital 2 reference dose set, hence insertion of level from EuroPrevall study 2015</t>
  </si>
  <si>
    <t>Vital 2 Reference Dose : (mg protein)</t>
  </si>
  <si>
    <t>Not Considered under Vital 2</t>
  </si>
  <si>
    <r>
      <rPr>
        <b/>
        <sz val="11"/>
        <color theme="1"/>
        <rFont val="Calibri"/>
        <family val="2"/>
        <scheme val="minor"/>
      </rPr>
      <t xml:space="preserve">NB </t>
    </r>
    <r>
      <rPr>
        <sz val="11"/>
        <color theme="1"/>
        <rFont val="Calibri"/>
        <family val="2"/>
        <scheme val="minor"/>
      </rPr>
      <t>: Please read Reference Dose Chart for commentary especially regarding sulphur dioxide and sulphites which are covered by specific declaration limits not threshold calculations</t>
    </r>
  </si>
  <si>
    <t>Calculation of allergen protein consumed in one meal portion (mg), ("the calculated value")</t>
  </si>
  <si>
    <t>Action Required* (refer back to the decision tree)</t>
  </si>
  <si>
    <t>ESA ALLERGEN RISK ASSESSMENT MODEL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</si>
</sst>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9"/>
      <name val="Calibri"/>
      <family val="2"/>
    </font>
    <font>
      <b/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2" borderId="1" xfId="0" applyFont="1" applyFill="1" applyBorder="1" applyAlignment="1">
      <alignment vertical="center" wrapText="1"/>
    </xf>
    <xf numFmtId="0" fontId="5" fillId="4" borderId="0" xfId="2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8" fillId="5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 applyProtection="1">
      <alignment horizontal="center" vertical="center"/>
      <protection locked="0"/>
    </xf>
    <xf numFmtId="164" fontId="9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13" fillId="3" borderId="1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2" fillId="6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2" fontId="16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/>
    </xf>
    <xf numFmtId="0" fontId="0" fillId="0" borderId="0" xfId="0" applyFill="1" applyBorder="1"/>
    <xf numFmtId="0" fontId="5" fillId="4" borderId="2" xfId="2" applyBorder="1" applyAlignment="1">
      <alignment horizontal="center"/>
    </xf>
  </cellXfs>
  <cellStyles count="3">
    <cellStyle name="Gut" xfId="1" builtinId="26"/>
    <cellStyle name="Schlecht" xfId="2" builtinId="27"/>
    <cellStyle name="Standard" xfId="0" builtinId="0"/>
  </cellStyles>
  <dxfs count="2">
    <dxf>
      <font>
        <color theme="9" tint="-0.24994659260841701"/>
      </font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>
          <bgColor rgb="FFFF3B3B"/>
        </patternFill>
      </fill>
    </dxf>
  </dxfs>
  <tableStyles count="0" defaultTableStyle="TableStyleMedium2" defaultPivotStyle="PivotStyleLight16"/>
  <colors>
    <mruColors>
      <color rgb="FFFFCCCC"/>
      <color rgb="FFF78C89"/>
      <color rgb="FFFF3B3B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8"/>
  <sheetViews>
    <sheetView topLeftCell="A9" zoomScaleNormal="100" workbookViewId="0">
      <selection activeCell="B2" sqref="B2"/>
    </sheetView>
  </sheetViews>
  <sheetFormatPr baseColWidth="10" defaultColWidth="9" defaultRowHeight="14.4" x14ac:dyDescent="0.3"/>
  <cols>
    <col min="1" max="1" width="15.44140625" style="7" customWidth="1"/>
    <col min="2" max="2" width="35.77734375" style="7" customWidth="1"/>
    <col min="3" max="6" width="35.5546875" style="7" customWidth="1"/>
    <col min="7" max="7" width="20.5546875" style="7" customWidth="1"/>
    <col min="8" max="8" width="82.77734375" style="7" bestFit="1" customWidth="1"/>
    <col min="9" max="9" width="26" style="7" bestFit="1" customWidth="1"/>
    <col min="10" max="10" width="18.5546875" style="7" bestFit="1" customWidth="1"/>
    <col min="11" max="11" width="18.77734375" style="7" customWidth="1"/>
    <col min="12" max="12" width="20.5546875" style="7" customWidth="1"/>
    <col min="13" max="13" width="30.5546875" style="7" bestFit="1" customWidth="1"/>
    <col min="14" max="16384" width="9" style="7"/>
  </cols>
  <sheetData>
    <row r="2" spans="1:6" ht="15.45" x14ac:dyDescent="0.35">
      <c r="B2" s="10" t="s">
        <v>56</v>
      </c>
    </row>
    <row r="4" spans="1:6" ht="15.45" x14ac:dyDescent="0.35">
      <c r="C4" s="3" t="s">
        <v>8</v>
      </c>
      <c r="D4" s="15" t="s">
        <v>22</v>
      </c>
    </row>
    <row r="6" spans="1:6" ht="28.95" x14ac:dyDescent="0.35">
      <c r="B6" s="8" t="s">
        <v>24</v>
      </c>
      <c r="C6" s="8" t="s">
        <v>25</v>
      </c>
      <c r="D6" s="8" t="s">
        <v>43</v>
      </c>
      <c r="E6" s="8" t="s">
        <v>27</v>
      </c>
      <c r="F6" s="8" t="s">
        <v>41</v>
      </c>
    </row>
    <row r="7" spans="1:6" ht="14.55" x14ac:dyDescent="0.35">
      <c r="A7" s="32" t="s">
        <v>10</v>
      </c>
      <c r="B7" s="25" t="s">
        <v>26</v>
      </c>
      <c r="C7" s="16" t="s">
        <v>21</v>
      </c>
      <c r="D7" s="25">
        <v>155</v>
      </c>
      <c r="E7" s="25">
        <v>5</v>
      </c>
      <c r="F7" s="25">
        <v>4</v>
      </c>
    </row>
    <row r="8" spans="1:6" ht="7.5" customHeight="1" x14ac:dyDescent="0.35">
      <c r="B8" s="26"/>
      <c r="C8" s="11"/>
      <c r="D8" s="26"/>
      <c r="E8" s="26"/>
      <c r="F8" s="26"/>
    </row>
    <row r="9" spans="1:6" ht="14.55" x14ac:dyDescent="0.35">
      <c r="A9" s="7" t="s">
        <v>11</v>
      </c>
      <c r="B9" s="33"/>
      <c r="C9" s="12"/>
      <c r="D9" s="33"/>
      <c r="E9" s="33"/>
      <c r="F9" s="33"/>
    </row>
    <row r="10" spans="1:6" ht="14.55" x14ac:dyDescent="0.35">
      <c r="A10" s="7" t="s">
        <v>12</v>
      </c>
      <c r="B10" s="33"/>
      <c r="C10" s="12"/>
      <c r="D10" s="33"/>
      <c r="E10" s="33"/>
      <c r="F10" s="33"/>
    </row>
    <row r="11" spans="1:6" ht="14.55" x14ac:dyDescent="0.35">
      <c r="A11" s="7" t="s">
        <v>13</v>
      </c>
      <c r="B11" s="33"/>
      <c r="C11" s="12"/>
      <c r="D11" s="33"/>
      <c r="E11" s="33"/>
      <c r="F11" s="33"/>
    </row>
    <row r="12" spans="1:6" ht="14.55" x14ac:dyDescent="0.35">
      <c r="A12" s="7" t="s">
        <v>14</v>
      </c>
      <c r="B12" s="33"/>
      <c r="C12" s="12"/>
      <c r="D12" s="33"/>
      <c r="E12" s="33"/>
      <c r="F12" s="33"/>
    </row>
    <row r="13" spans="1:6" ht="14.55" x14ac:dyDescent="0.35">
      <c r="A13" s="7" t="s">
        <v>15</v>
      </c>
      <c r="B13" s="33"/>
      <c r="C13" s="12"/>
      <c r="D13" s="33"/>
      <c r="E13" s="33"/>
      <c r="F13" s="33"/>
    </row>
    <row r="16" spans="1:6" ht="15.45" x14ac:dyDescent="0.35">
      <c r="C16" s="3" t="s">
        <v>9</v>
      </c>
      <c r="D16" s="15" t="s">
        <v>23</v>
      </c>
    </row>
    <row r="18" spans="1:7" ht="43.5" x14ac:dyDescent="0.35">
      <c r="B18" s="8" t="s">
        <v>24</v>
      </c>
      <c r="C18" s="8" t="s">
        <v>25</v>
      </c>
      <c r="D18" s="8" t="s">
        <v>42</v>
      </c>
      <c r="E18" s="8" t="s">
        <v>54</v>
      </c>
      <c r="F18" s="8" t="s">
        <v>51</v>
      </c>
      <c r="G18" s="8" t="s">
        <v>55</v>
      </c>
    </row>
    <row r="19" spans="1:7" ht="15" customHeight="1" x14ac:dyDescent="0.35">
      <c r="A19" s="32" t="s">
        <v>10</v>
      </c>
      <c r="B19" s="41" t="str">
        <f>B7</f>
        <v>Cumin</v>
      </c>
      <c r="C19" s="27" t="str">
        <f>C7</f>
        <v>Mustard</v>
      </c>
      <c r="D19" s="28">
        <f>$E7/$F7</f>
        <v>1.25</v>
      </c>
      <c r="E19" s="29">
        <f>D19*D7/1000</f>
        <v>0.19375000000000001</v>
      </c>
      <c r="F19" s="30">
        <f>IFERROR(VLOOKUP(C19,'Reference Dose Chart'!A$3:B$16,2, FALSE),"")</f>
        <v>0.05</v>
      </c>
      <c r="G19" s="31" t="str">
        <f>IF(E19&gt;F19,"Action Required","No Action Required")</f>
        <v>Action Required</v>
      </c>
    </row>
    <row r="20" spans="1:7" ht="7.5" customHeight="1" x14ac:dyDescent="0.35">
      <c r="B20" s="26"/>
      <c r="C20" s="21"/>
      <c r="D20" s="22"/>
      <c r="E20" s="23"/>
      <c r="F20" s="24"/>
    </row>
    <row r="21" spans="1:7" ht="14.55" x14ac:dyDescent="0.35">
      <c r="A21" s="7" t="s">
        <v>16</v>
      </c>
      <c r="B21" s="20">
        <f>B9</f>
        <v>0</v>
      </c>
      <c r="C21" s="20">
        <f>C9</f>
        <v>0</v>
      </c>
      <c r="D21" s="17" t="e">
        <f>$E9/$F9</f>
        <v>#DIV/0!</v>
      </c>
      <c r="E21" s="18" t="e">
        <f>D21*D9/1000</f>
        <v>#DIV/0!</v>
      </c>
      <c r="F21" s="19" t="str">
        <f>IFERROR(VLOOKUP(C21,'Reference Dose Chart'!A$3:B$16,2, FALSE),"")</f>
        <v/>
      </c>
      <c r="G21" s="9" t="e">
        <f t="shared" ref="G21:G25" si="0">IF(E21&gt;F21,"Action Required","No Action Required")</f>
        <v>#DIV/0!</v>
      </c>
    </row>
    <row r="22" spans="1:7" ht="14.55" x14ac:dyDescent="0.35">
      <c r="A22" s="7" t="s">
        <v>17</v>
      </c>
      <c r="B22" s="20">
        <f t="shared" ref="B22:B25" si="1">B10</f>
        <v>0</v>
      </c>
      <c r="C22" s="20">
        <f t="shared" ref="C22:C25" si="2">C10</f>
        <v>0</v>
      </c>
      <c r="D22" s="17" t="e">
        <f t="shared" ref="D22:D25" si="3">$E10/$F10</f>
        <v>#DIV/0!</v>
      </c>
      <c r="E22" s="18" t="e">
        <f t="shared" ref="E22:E25" si="4">D22*D10/1000</f>
        <v>#DIV/0!</v>
      </c>
      <c r="F22" s="19" t="str">
        <f>IFERROR(VLOOKUP(C22,'Reference Dose Chart'!A$3:B$16,2, FALSE),"")</f>
        <v/>
      </c>
      <c r="G22" s="9" t="e">
        <f t="shared" si="0"/>
        <v>#DIV/0!</v>
      </c>
    </row>
    <row r="23" spans="1:7" ht="14.55" x14ac:dyDescent="0.35">
      <c r="A23" s="7" t="s">
        <v>18</v>
      </c>
      <c r="B23" s="20">
        <f t="shared" si="1"/>
        <v>0</v>
      </c>
      <c r="C23" s="20">
        <f t="shared" si="2"/>
        <v>0</v>
      </c>
      <c r="D23" s="17" t="e">
        <f t="shared" si="3"/>
        <v>#DIV/0!</v>
      </c>
      <c r="E23" s="18" t="e">
        <f t="shared" si="4"/>
        <v>#DIV/0!</v>
      </c>
      <c r="F23" s="19" t="str">
        <f>IFERROR(VLOOKUP(C23,'Reference Dose Chart'!A$3:B$16,2, FALSE),"")</f>
        <v/>
      </c>
      <c r="G23" s="9" t="e">
        <f>IF(E23&gt;F23,"Action Required","No Action Required")</f>
        <v>#DIV/0!</v>
      </c>
    </row>
    <row r="24" spans="1:7" ht="14.55" x14ac:dyDescent="0.35">
      <c r="A24" s="7" t="s">
        <v>19</v>
      </c>
      <c r="B24" s="20">
        <f t="shared" si="1"/>
        <v>0</v>
      </c>
      <c r="C24" s="20">
        <f t="shared" si="2"/>
        <v>0</v>
      </c>
      <c r="D24" s="17" t="e">
        <f t="shared" si="3"/>
        <v>#DIV/0!</v>
      </c>
      <c r="E24" s="18" t="e">
        <f t="shared" si="4"/>
        <v>#DIV/0!</v>
      </c>
      <c r="F24" s="19" t="str">
        <f>IFERROR(VLOOKUP(C24,'Reference Dose Chart'!A$3:B$16,2, FALSE),"")</f>
        <v/>
      </c>
      <c r="G24" s="9" t="e">
        <f t="shared" si="0"/>
        <v>#DIV/0!</v>
      </c>
    </row>
    <row r="25" spans="1:7" ht="14.55" x14ac:dyDescent="0.35">
      <c r="A25" s="7" t="s">
        <v>20</v>
      </c>
      <c r="B25" s="20">
        <f t="shared" si="1"/>
        <v>0</v>
      </c>
      <c r="C25" s="20">
        <f t="shared" si="2"/>
        <v>0</v>
      </c>
      <c r="D25" s="17" t="e">
        <f t="shared" si="3"/>
        <v>#DIV/0!</v>
      </c>
      <c r="E25" s="18" t="e">
        <f t="shared" si="4"/>
        <v>#DIV/0!</v>
      </c>
      <c r="F25" s="19" t="str">
        <f>IFERROR(VLOOKUP(C25,'Reference Dose Chart'!A$3:B$16,2, FALSE),"")</f>
        <v/>
      </c>
      <c r="G25" s="9" t="e">
        <f t="shared" si="0"/>
        <v>#DIV/0!</v>
      </c>
    </row>
    <row r="26" spans="1:7" ht="14.55" x14ac:dyDescent="0.35">
      <c r="C26" s="34"/>
      <c r="D26" s="34"/>
      <c r="E26" s="34"/>
      <c r="F26" s="34"/>
    </row>
    <row r="28" spans="1:7" x14ac:dyDescent="0.3">
      <c r="B28" s="45" t="s">
        <v>53</v>
      </c>
    </row>
  </sheetData>
  <conditionalFormatting sqref="G19 G21:G25">
    <cfRule type="beginsWith" dxfId="1" priority="1" operator="beginsWith" text="Action Required">
      <formula>LEFT(G19,LEN("Action Required"))="Action Required"</formula>
    </cfRule>
  </conditionalFormatting>
  <dataValidations count="1">
    <dataValidation type="list" allowBlank="1" showInputMessage="1" showErrorMessage="1" sqref="C19:C25 C7:C13">
      <formula1>Eggs</formula1>
    </dataValidation>
  </dataValidations>
  <pageMargins left="0.7" right="0.7" top="0.75" bottom="0.75" header="0.3" footer="0.3"/>
  <pageSetup paperSize="9" scale="6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F5CECBD1-1737-447C-AF7C-E36DD03036E0}">
            <xm:f>NOT(ISERROR(SEARCH("No Action Required",G19)))</xm:f>
            <xm:f>"No Action Required"</xm:f>
            <x14:dxf>
              <font>
                <color theme="9" tint="-0.24994659260841701"/>
              </font>
              <fill>
                <patternFill>
                  <bgColor theme="9" tint="0.59996337778862885"/>
                </patternFill>
              </fill>
            </x14:dxf>
          </x14:cfRule>
          <xm:sqref>G19 G21:G25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tabSelected="1" workbookViewId="0">
      <selection activeCell="B19" sqref="B19"/>
    </sheetView>
  </sheetViews>
  <sheetFormatPr baseColWidth="10" defaultColWidth="8.88671875" defaultRowHeight="14.4" x14ac:dyDescent="0.3"/>
  <cols>
    <col min="1" max="1" width="94.21875" customWidth="1"/>
    <col min="2" max="2" width="44.5546875" style="7" bestFit="1" customWidth="1"/>
  </cols>
  <sheetData>
    <row r="1" spans="1:3" ht="14.55" x14ac:dyDescent="0.35">
      <c r="A1" s="49" t="s">
        <v>7</v>
      </c>
      <c r="B1" s="49"/>
      <c r="C1" s="6"/>
    </row>
    <row r="2" spans="1:3" ht="28.95" x14ac:dyDescent="0.35">
      <c r="A2" s="5" t="s">
        <v>28</v>
      </c>
      <c r="B2" s="8" t="s">
        <v>47</v>
      </c>
      <c r="C2" s="6"/>
    </row>
    <row r="3" spans="1:3" ht="15" customHeight="1" x14ac:dyDescent="0.35">
      <c r="A3" s="2" t="s">
        <v>29</v>
      </c>
      <c r="B3" s="13">
        <v>1</v>
      </c>
      <c r="C3" s="6"/>
    </row>
    <row r="4" spans="1:3" ht="14.55" x14ac:dyDescent="0.35">
      <c r="A4" s="1" t="s">
        <v>31</v>
      </c>
      <c r="B4" s="13">
        <v>10</v>
      </c>
      <c r="C4" s="6"/>
    </row>
    <row r="5" spans="1:3" ht="14.55" x14ac:dyDescent="0.35">
      <c r="A5" s="1" t="s">
        <v>21</v>
      </c>
      <c r="B5" s="13">
        <v>0.05</v>
      </c>
      <c r="C5" s="6"/>
    </row>
    <row r="6" spans="1:3" ht="14.55" x14ac:dyDescent="0.35">
      <c r="A6" s="1" t="s">
        <v>1</v>
      </c>
      <c r="B6" s="13">
        <v>0.03</v>
      </c>
      <c r="C6" s="6"/>
    </row>
    <row r="7" spans="1:3" ht="14.55" x14ac:dyDescent="0.35">
      <c r="A7" s="1" t="s">
        <v>2</v>
      </c>
      <c r="B7" s="35">
        <v>0</v>
      </c>
      <c r="C7" s="6"/>
    </row>
    <row r="8" spans="1:3" ht="14.55" x14ac:dyDescent="0.35">
      <c r="A8" s="1" t="s">
        <v>3</v>
      </c>
      <c r="B8" s="13">
        <v>0.2</v>
      </c>
      <c r="C8" s="6"/>
    </row>
    <row r="9" spans="1:3" ht="14.55" x14ac:dyDescent="0.35">
      <c r="A9" s="1" t="s">
        <v>4</v>
      </c>
      <c r="B9" s="13">
        <v>1</v>
      </c>
      <c r="C9" s="6"/>
    </row>
    <row r="10" spans="1:3" ht="14.55" x14ac:dyDescent="0.35">
      <c r="A10" s="1" t="s">
        <v>33</v>
      </c>
      <c r="B10" s="13">
        <v>0.1</v>
      </c>
      <c r="C10" s="6"/>
    </row>
    <row r="11" spans="1:3" ht="14.55" x14ac:dyDescent="0.35">
      <c r="A11" s="2" t="s">
        <v>34</v>
      </c>
      <c r="B11" s="13">
        <v>0.1</v>
      </c>
      <c r="C11" s="6"/>
    </row>
    <row r="12" spans="1:3" ht="14.55" x14ac:dyDescent="0.35">
      <c r="A12" s="4" t="s">
        <v>32</v>
      </c>
      <c r="B12" s="14">
        <v>2</v>
      </c>
      <c r="C12" s="6"/>
    </row>
    <row r="13" spans="1:3" ht="14.55" x14ac:dyDescent="0.35">
      <c r="A13" s="1" t="s">
        <v>35</v>
      </c>
      <c r="B13" s="47">
        <v>0.2</v>
      </c>
      <c r="C13" s="6"/>
    </row>
    <row r="14" spans="1:3" ht="14.55" x14ac:dyDescent="0.35">
      <c r="A14" s="1" t="s">
        <v>6</v>
      </c>
      <c r="B14" s="13">
        <v>0.2</v>
      </c>
      <c r="C14" s="6"/>
    </row>
    <row r="15" spans="1:3" ht="14.55" x14ac:dyDescent="0.35">
      <c r="A15" s="1" t="s">
        <v>40</v>
      </c>
      <c r="B15" s="13">
        <v>4</v>
      </c>
      <c r="C15" s="6"/>
    </row>
    <row r="16" spans="1:3" ht="14.55" x14ac:dyDescent="0.35">
      <c r="A16" s="1" t="s">
        <v>37</v>
      </c>
      <c r="B16" s="35">
        <v>0</v>
      </c>
      <c r="C16" s="6"/>
    </row>
    <row r="17" spans="1:3" ht="14.55" x14ac:dyDescent="0.35">
      <c r="A17" s="1"/>
      <c r="B17" s="35"/>
      <c r="C17" s="6"/>
    </row>
    <row r="18" spans="1:3" ht="14.55" x14ac:dyDescent="0.35">
      <c r="A18" s="4" t="s">
        <v>44</v>
      </c>
      <c r="B18" s="35" t="s">
        <v>52</v>
      </c>
      <c r="C18" s="6"/>
    </row>
    <row r="19" spans="1:3" ht="14.55" x14ac:dyDescent="0.35">
      <c r="A19" s="48"/>
      <c r="B19" s="43"/>
    </row>
    <row r="21" spans="1:3" x14ac:dyDescent="0.3">
      <c r="A21" s="39" t="s">
        <v>39</v>
      </c>
      <c r="B21" s="36" t="s">
        <v>48</v>
      </c>
    </row>
    <row r="22" spans="1:3" x14ac:dyDescent="0.3">
      <c r="A22" s="4"/>
      <c r="B22" s="38"/>
    </row>
    <row r="23" spans="1:3" x14ac:dyDescent="0.3">
      <c r="A23" s="37" t="s">
        <v>0</v>
      </c>
      <c r="B23" s="38"/>
    </row>
    <row r="24" spans="1:3" x14ac:dyDescent="0.3">
      <c r="A24" s="4" t="s">
        <v>30</v>
      </c>
      <c r="B24" s="38"/>
    </row>
    <row r="25" spans="1:3" x14ac:dyDescent="0.3">
      <c r="A25" s="4" t="s">
        <v>21</v>
      </c>
      <c r="B25" s="38"/>
    </row>
    <row r="26" spans="1:3" x14ac:dyDescent="0.3">
      <c r="A26" s="4" t="s">
        <v>1</v>
      </c>
      <c r="B26" s="38"/>
    </row>
    <row r="27" spans="1:3" x14ac:dyDescent="0.3">
      <c r="A27" s="4" t="s">
        <v>2</v>
      </c>
      <c r="B27" s="44" t="s">
        <v>49</v>
      </c>
    </row>
    <row r="28" spans="1:3" x14ac:dyDescent="0.3">
      <c r="A28" s="4" t="s">
        <v>3</v>
      </c>
      <c r="B28" s="38"/>
    </row>
    <row r="29" spans="1:3" x14ac:dyDescent="0.3">
      <c r="A29" s="4" t="s">
        <v>4</v>
      </c>
      <c r="B29" s="38"/>
    </row>
    <row r="30" spans="1:3" x14ac:dyDescent="0.3">
      <c r="A30" s="4" t="s">
        <v>5</v>
      </c>
      <c r="B30" s="38"/>
    </row>
    <row r="31" spans="1:3" ht="15" customHeight="1" x14ac:dyDescent="0.3">
      <c r="A31" s="37" t="s">
        <v>38</v>
      </c>
      <c r="B31" s="38"/>
    </row>
    <row r="32" spans="1:3" x14ac:dyDescent="0.3">
      <c r="A32" s="4" t="s">
        <v>32</v>
      </c>
      <c r="B32" s="38"/>
    </row>
    <row r="33" spans="1:2" ht="28.8" x14ac:dyDescent="0.3">
      <c r="A33" s="42" t="s">
        <v>35</v>
      </c>
      <c r="B33" s="46" t="s">
        <v>50</v>
      </c>
    </row>
    <row r="34" spans="1:2" x14ac:dyDescent="0.3">
      <c r="A34" s="4" t="s">
        <v>6</v>
      </c>
      <c r="B34" s="38"/>
    </row>
    <row r="35" spans="1:2" x14ac:dyDescent="0.3">
      <c r="A35" s="4" t="s">
        <v>36</v>
      </c>
      <c r="B35" s="38"/>
    </row>
    <row r="36" spans="1:2" x14ac:dyDescent="0.3">
      <c r="A36" s="4" t="s">
        <v>37</v>
      </c>
      <c r="B36" s="44" t="s">
        <v>49</v>
      </c>
    </row>
    <row r="37" spans="1:2" x14ac:dyDescent="0.3">
      <c r="A37" s="4"/>
      <c r="B37" s="40"/>
    </row>
    <row r="38" spans="1:2" x14ac:dyDescent="0.3">
      <c r="A38" s="4" t="s">
        <v>46</v>
      </c>
      <c r="B38" s="44" t="s">
        <v>45</v>
      </c>
    </row>
  </sheetData>
  <mergeCells count="1">
    <mergeCell ref="A1:B1"/>
  </mergeCells>
  <pageMargins left="0.7" right="0.7" top="0.75" bottom="0.75" header="0.3" footer="0.3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Calculator</vt:lpstr>
      <vt:lpstr>Reference Dose Chart</vt:lpstr>
      <vt:lpstr>Calculator!Druckbereich</vt:lpstr>
      <vt:lpstr>'Reference Dose Chart'!Druckbereich</vt:lpstr>
      <vt:lpstr>Eggs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Presenter</dc:creator>
  <cp:lastModifiedBy>Mitarbeiter</cp:lastModifiedBy>
  <cp:lastPrinted>2017-12-08T14:03:13Z</cp:lastPrinted>
  <dcterms:created xsi:type="dcterms:W3CDTF">2016-09-12T10:07:03Z</dcterms:created>
  <dcterms:modified xsi:type="dcterms:W3CDTF">2019-03-25T08:41:24Z</dcterms:modified>
</cp:coreProperties>
</file>